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E:\Wappart\Dropbox\Dropbox\StuPa Legislatur 2016-2017 Intern\Haushalt\"/>
    </mc:Choice>
  </mc:AlternateContent>
  <bookViews>
    <workbookView xWindow="0" yWindow="0" windowWidth="28800" windowHeight="14010"/>
  </bookViews>
  <sheets>
    <sheet name="Tabelle1" sheetId="1" r:id="rId1"/>
  </sheets>
  <externalReferences>
    <externalReference r:id="rId2"/>
  </externalReferenc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1" l="1"/>
  <c r="D25" i="1"/>
  <c r="D9" i="1"/>
  <c r="D11" i="1"/>
  <c r="D14" i="1"/>
  <c r="D18" i="1"/>
  <c r="D36" i="1"/>
  <c r="D38" i="1"/>
  <c r="D146" i="1"/>
  <c r="D142" i="1"/>
  <c r="D147" i="1"/>
  <c r="D148" i="1"/>
  <c r="C38" i="1"/>
  <c r="C146" i="1"/>
  <c r="C142" i="1"/>
  <c r="C147" i="1"/>
  <c r="C148" i="1"/>
  <c r="D39" i="1"/>
  <c r="D145" i="1"/>
  <c r="C39" i="1"/>
  <c r="C145" i="1"/>
  <c r="D16" i="1"/>
</calcChain>
</file>

<file path=xl/comments1.xml><?xml version="1.0" encoding="utf-8"?>
<comments xmlns="http://schemas.openxmlformats.org/spreadsheetml/2006/main">
  <authors>
    <author>Dorstenstein, Sandra</author>
  </authors>
  <commentList>
    <comment ref="D13" authorId="0" shapeId="0">
      <text>
        <r>
          <rPr>
            <b/>
            <sz val="9"/>
            <color indexed="81"/>
            <rFont val="Tahoma"/>
            <family val="2"/>
          </rPr>
          <t>Dorstenstein, Sandra:</t>
        </r>
        <r>
          <rPr>
            <sz val="9"/>
            <color indexed="81"/>
            <rFont val="Tahoma"/>
            <family val="2"/>
          </rPr>
          <t xml:space="preserve">
Diese Berechnung ergibt sich aus 10% des Durchschnitts des Einnahmesolls der vergangenen 2 Haushalte:
2013/14: 200.684 EUR
2014/15:216.410 EUR
Durchschnitt: 208.547 EUR
10% davon: 20.854,76 Eur.</t>
        </r>
      </text>
    </comment>
    <comment ref="D24" authorId="0" shapeId="0">
      <text>
        <r>
          <rPr>
            <b/>
            <sz val="9"/>
            <color indexed="81"/>
            <rFont val="Tahoma"/>
            <family val="2"/>
          </rPr>
          <t>Dorstenstein, Sandra:</t>
        </r>
        <r>
          <rPr>
            <sz val="9"/>
            <color indexed="81"/>
            <rFont val="Tahoma"/>
            <family val="2"/>
          </rPr>
          <t xml:space="preserve">
Anpassung anhand tatsächlich begründeter Ausgabenposten im Verhältnis zur Differenz zu den Einnahmen aus der Berechnung des Studierendenbeitrags</t>
        </r>
      </text>
    </comment>
    <comment ref="D38" authorId="0" shapeId="0">
      <text>
        <r>
          <rPr>
            <b/>
            <sz val="9"/>
            <color indexed="81"/>
            <rFont val="Tahoma"/>
            <family val="2"/>
          </rPr>
          <t>Dorstenstein, Sandra:</t>
        </r>
        <r>
          <rPr>
            <sz val="9"/>
            <color indexed="81"/>
            <rFont val="Tahoma"/>
            <family val="2"/>
          </rPr>
          <t xml:space="preserve">
Anpassung anhand tatsächlich begründeter Ausgabenposten im Verhältnis zur Differenz zu den Einnahmen aus der Berechnung des Studierendenbeitrags</t>
        </r>
      </text>
    </comment>
    <comment ref="D56" authorId="0" shapeId="0">
      <text>
        <r>
          <rPr>
            <b/>
            <sz val="9"/>
            <color indexed="81"/>
            <rFont val="Tahoma"/>
            <family val="2"/>
          </rPr>
          <t>Dorstenstein, Sandra:</t>
        </r>
        <r>
          <rPr>
            <sz val="9"/>
            <color indexed="81"/>
            <rFont val="Tahoma"/>
            <family val="2"/>
          </rPr>
          <t xml:space="preserve">
Hier fehlen leider nähere Angaben, um welche Referate es sich handeln soll, welche Aufgaben diese Referate haben und ob diese nicht bereits (teilweise bzw. überlappend von anderen Referaten ausgeführt werden</t>
        </r>
      </text>
    </comment>
    <comment ref="D61" authorId="0" shapeId="0">
      <text>
        <r>
          <rPr>
            <b/>
            <sz val="9"/>
            <color indexed="81"/>
            <rFont val="Tahoma"/>
            <family val="2"/>
          </rPr>
          <t>Dorstenstein, Sandra:</t>
        </r>
        <r>
          <rPr>
            <sz val="9"/>
            <color indexed="81"/>
            <rFont val="Tahoma"/>
            <family val="2"/>
          </rPr>
          <t xml:space="preserve">
Hier muss darauf hingewiesen werden, dass in Anlehnung an den TV-L kein 13. Gehalt gezahlt werden kann. Der TV-L regelt lediglich eine Jahressonderzahlung im November eines jeden Jahres. Hier ist allerdings zu prüfen, ob eine solche Sonderzahlung nicht bereits erfolgt.</t>
        </r>
      </text>
    </comment>
    <comment ref="D90" authorId="0" shapeId="0">
      <text>
        <r>
          <rPr>
            <b/>
            <sz val="9"/>
            <color indexed="81"/>
            <rFont val="Tahoma"/>
            <family val="2"/>
          </rPr>
          <t>Dorstenstein, Sandra:</t>
        </r>
        <r>
          <rPr>
            <sz val="9"/>
            <color indexed="81"/>
            <rFont val="Tahoma"/>
            <family val="2"/>
          </rPr>
          <t xml:space="preserve">
Die Erhöhung um 6.000 EUR ist (trotz Erläuterung) nicht ersichtlich, da der vorläufige Stand von März 2016 schon eine Diskrepanz von ca. 12.000 EUR Nicht-Verwendung zum Ansatz im Haushalt 2015/2016 zeigt.</t>
        </r>
      </text>
    </comment>
    <comment ref="D94" authorId="0" shapeId="0">
      <text>
        <r>
          <rPr>
            <b/>
            <sz val="9"/>
            <color indexed="81"/>
            <rFont val="Tahoma"/>
            <family val="2"/>
          </rPr>
          <t>Dorstenstein, Sandra:</t>
        </r>
        <r>
          <rPr>
            <sz val="9"/>
            <color indexed="81"/>
            <rFont val="Tahoma"/>
            <family val="2"/>
          </rPr>
          <t xml:space="preserve">
Wie bereits mitgeteilt, ist auch die erläuterte Fotobox keine Maßnahme, die unter die Aufgaben der Studierendenschaft nach § 16 Abs. 1 S. 4 BbgHG zu fassen ist.</t>
        </r>
      </text>
    </comment>
    <comment ref="D116" authorId="0" shapeId="0">
      <text>
        <r>
          <rPr>
            <b/>
            <sz val="9"/>
            <color indexed="81"/>
            <rFont val="Tahoma"/>
            <family val="2"/>
          </rPr>
          <t>Dorstenstein, Sandra:</t>
        </r>
        <r>
          <rPr>
            <sz val="9"/>
            <color indexed="81"/>
            <rFont val="Tahoma"/>
            <family val="2"/>
          </rPr>
          <t xml:space="preserve">
Hier fehlen leider nähere Angaben, welche Aufgaben dieses Referat haben und ob diese nicht bereits (teilweise) bzw. überlappend von anderen Referaten ausgeführt werden.</t>
        </r>
      </text>
    </comment>
    <comment ref="D129" authorId="0" shapeId="0">
      <text>
        <r>
          <rPr>
            <b/>
            <sz val="9"/>
            <color indexed="81"/>
            <rFont val="Tahoma"/>
            <family val="2"/>
          </rPr>
          <t>Dorstenstein, Sandra:</t>
        </r>
        <r>
          <rPr>
            <sz val="9"/>
            <color indexed="81"/>
            <rFont val="Tahoma"/>
            <family val="2"/>
          </rPr>
          <t xml:space="preserve">
Auch diese Erhöhung ist trotz Erläuterung derzeit nicht nachvollziehbar, da zum Stand 03/2016 lediglich 2.130 EUR für eine ST-Zuschussförderung eingesetzt worden sind.</t>
        </r>
      </text>
    </comment>
    <comment ref="D132" authorId="0" shapeId="0">
      <text>
        <r>
          <rPr>
            <b/>
            <sz val="9"/>
            <color indexed="81"/>
            <rFont val="Tahoma"/>
            <family val="2"/>
          </rPr>
          <t>Dorstenstein, Sandra:</t>
        </r>
        <r>
          <rPr>
            <sz val="9"/>
            <color indexed="81"/>
            <rFont val="Tahoma"/>
            <family val="2"/>
          </rPr>
          <t xml:space="preserve">
Die Erhöhung um 2.000 EUR ist (trotz Erläuterung) nicht ersichtlich, da der vorläufige Stand von März 2016 bisher keinerlei Fördersumme ausweist.</t>
        </r>
      </text>
    </comment>
    <comment ref="D146" authorId="0" shapeId="0">
      <text>
        <r>
          <rPr>
            <b/>
            <sz val="9"/>
            <color indexed="81"/>
            <rFont val="Tahoma"/>
            <family val="2"/>
          </rPr>
          <t>Dorstenstein, Sandra:</t>
        </r>
        <r>
          <rPr>
            <sz val="9"/>
            <color indexed="81"/>
            <rFont val="Tahoma"/>
            <family val="2"/>
          </rPr>
          <t xml:space="preserve">
Dies ist entsprechend den Einnahmen anhand des Einnahmenbetrags nach Berechnung des Studierendenbeitrags anzupassen. Im Ergebnis muss "0" stehen.
Allerdings sind im Ausgabenbereich die noch weiteren notwendigen Erläuterungen, sonst Anpassungen der Posten anhand der o.g. Kommentierungen vorzunehmen.</t>
        </r>
      </text>
    </comment>
  </commentList>
</comments>
</file>

<file path=xl/sharedStrings.xml><?xml version="1.0" encoding="utf-8"?>
<sst xmlns="http://schemas.openxmlformats.org/spreadsheetml/2006/main" count="124" uniqueCount="123">
  <si>
    <t>Konten/Anlagen</t>
  </si>
  <si>
    <t>Vermögensrechnung zum letzten abgeschlossenen HH-Jahr</t>
  </si>
  <si>
    <t>Liquide Mittel (Ausgangspunkt 31.07.2015)</t>
  </si>
  <si>
    <t>Davon Semester Transfer Ticket</t>
  </si>
  <si>
    <t>Davon Kaution Fahrradwerkstatt</t>
  </si>
  <si>
    <t>Davon Geldtransit</t>
  </si>
  <si>
    <t>Inventar (Sachanlagen)</t>
  </si>
  <si>
    <t>Zw Summe Gesamtvermögen</t>
  </si>
  <si>
    <t>Davon Inventar (Sachanlagen)</t>
  </si>
  <si>
    <t>Zw Summe Vermögen</t>
  </si>
  <si>
    <t>Davon Betriebsmittelrücklage</t>
  </si>
  <si>
    <t>Davon Ausgleichsrücklage</t>
  </si>
  <si>
    <t>Überschuss/Vermögensbestand</t>
  </si>
  <si>
    <t>Erwarteter Gewinn (Ist-Zahlen aus dem Soll/Ist-Vergleich vom 24.03.2016, sowie den etwaigen Ausgaben und Einnahmen bis Ende HH 2015/2016)</t>
  </si>
  <si>
    <t>Erwarteter Überschuss aus dem Haushaltsjahr 2015/2016</t>
  </si>
  <si>
    <t>Vermögensbestand Gesamt</t>
  </si>
  <si>
    <t>HH 15/16</t>
  </si>
  <si>
    <t>HH 16/17</t>
  </si>
  <si>
    <t>Einnahmen</t>
  </si>
  <si>
    <t>Einnahmen Beiträge WiSe</t>
  </si>
  <si>
    <t>Einnahmen Beiträge SoSe</t>
  </si>
  <si>
    <t>Erlöse AStA Shop</t>
  </si>
  <si>
    <t>Einnahmen Fahrradwerkstatt</t>
  </si>
  <si>
    <t>periodenfremde Einnahmen</t>
  </si>
  <si>
    <t>Zinseinnahmen</t>
  </si>
  <si>
    <t xml:space="preserve">Spenden von </t>
  </si>
  <si>
    <t>Publikationen, Anzeigen, Inserate</t>
  </si>
  <si>
    <t>Einnahmen Sommerfest</t>
  </si>
  <si>
    <t>Sonstige Einnahmen</t>
  </si>
  <si>
    <t>Kassenplusdifferenzen</t>
  </si>
  <si>
    <t>Einnahmen aus Förderungen u. Initiativen</t>
  </si>
  <si>
    <t>Überschuss aus dem Haushaltsjahr 2015/2016</t>
  </si>
  <si>
    <t>Fonds Studierendenmeile</t>
  </si>
  <si>
    <t>Summe Einnahmen</t>
  </si>
  <si>
    <t>Summe Einnahmen ohne Beiträge</t>
  </si>
  <si>
    <t>Ausgaben</t>
  </si>
  <si>
    <t>Steuern</t>
  </si>
  <si>
    <t>KapESt</t>
  </si>
  <si>
    <t>Soli</t>
  </si>
  <si>
    <t>Wareneinkauf</t>
  </si>
  <si>
    <t>Wareneinkauf ASTA SHOP</t>
  </si>
  <si>
    <t>Wareneinkauf ASTA SHOP ISIC</t>
  </si>
  <si>
    <t>Wareneinkauf ASTA SHOP T-Shirt</t>
  </si>
  <si>
    <t>Ausgaben Fahrradwerkstatt</t>
  </si>
  <si>
    <t>Beschäftigungentgelte</t>
  </si>
  <si>
    <t>Aufwand AStA</t>
  </si>
  <si>
    <t>Aufwand AStA Berufene</t>
  </si>
  <si>
    <t>Beschäftigung AStA Shop</t>
  </si>
  <si>
    <t>Fahrradwerkstatt</t>
  </si>
  <si>
    <t>Beschäftigung StuPa Protokoll</t>
  </si>
  <si>
    <t>Beschäftigung Finanzreferat</t>
  </si>
  <si>
    <t>Aufwand Wahlleitung + Wahlhelfer*innen</t>
  </si>
  <si>
    <t>Beschäftigung Reinigungskraft</t>
  </si>
  <si>
    <t>Verwaltungsausgaben / Anschaffungen</t>
  </si>
  <si>
    <t>AStA Büro/Geschäftsbedarf</t>
  </si>
  <si>
    <t xml:space="preserve">Geschäftsbedarf StuPa </t>
  </si>
  <si>
    <t>Reise/ Tagungskosten AStA</t>
  </si>
  <si>
    <t>Reise/ Tagungskosten StuPa</t>
  </si>
  <si>
    <t>Reisekosten fzs</t>
  </si>
  <si>
    <t>Post, Telefon, Internet</t>
  </si>
  <si>
    <t>Wartung Internetpräsenz</t>
  </si>
  <si>
    <t>Reinigung, Energie, Raumkosten</t>
  </si>
  <si>
    <t>Rechts- und Beratungskosten</t>
  </si>
  <si>
    <t>Rechtschutz 51 EURO Klage</t>
  </si>
  <si>
    <t>HVB-Klage</t>
  </si>
  <si>
    <t>Versicherungen</t>
  </si>
  <si>
    <t>FZS</t>
  </si>
  <si>
    <t>Beiträge/Verwaltungsberufsgenossenschaft (VBG)</t>
  </si>
  <si>
    <t>Kosten des Geldverkehrs</t>
  </si>
  <si>
    <t>Mahngebühren</t>
  </si>
  <si>
    <t>Arbeitsgeräte</t>
  </si>
  <si>
    <t>Möbel</t>
  </si>
  <si>
    <t>Projektförderung / Sommerfest</t>
  </si>
  <si>
    <t>Projektförderung, einschließlich 5000€ Unithea</t>
  </si>
  <si>
    <t>International Day/ International Night</t>
  </si>
  <si>
    <t>Sommerfest</t>
  </si>
  <si>
    <t>Künstlersozialkasse</t>
  </si>
  <si>
    <r>
      <t xml:space="preserve">Uniball/Graduation Day </t>
    </r>
    <r>
      <rPr>
        <sz val="14"/>
        <color rgb="FF000000"/>
        <rFont val="Arial"/>
        <family val="2"/>
      </rPr>
      <t>Vorschlag: Mittel für Vernetzung</t>
    </r>
  </si>
  <si>
    <t>Referate</t>
  </si>
  <si>
    <t>Referat für Kultur</t>
  </si>
  <si>
    <t>Referat für Soziales und Internationales</t>
  </si>
  <si>
    <t>Referat für Hochschulpolitik (außen)</t>
  </si>
  <si>
    <t>Festival Contre le Racisme</t>
  </si>
  <si>
    <t>BrandStuVe</t>
  </si>
  <si>
    <t>Referat für Sport und AStA-Shop</t>
  </si>
  <si>
    <t>Ruderregatta/Drachenbootrennen</t>
  </si>
  <si>
    <t>Sport- und Gesundheitstag</t>
  </si>
  <si>
    <t>Referat für Hochschulpolitik (innen)</t>
  </si>
  <si>
    <t>Gremienschulung</t>
  </si>
  <si>
    <t>Wahlen</t>
  </si>
  <si>
    <t>Referat für Finanzen</t>
  </si>
  <si>
    <t>Referat für Öffentlichkeitsarbeit und Design</t>
  </si>
  <si>
    <t>Druckkosten</t>
  </si>
  <si>
    <t>Referat für Verwaltung und EDV</t>
  </si>
  <si>
    <t>Referat für Nachhaltigkeit und Gleichstellung</t>
  </si>
  <si>
    <t>diversity Paper - Vielfältiger</t>
  </si>
  <si>
    <t>Aktionstage gegen Sexismus und Homophobie</t>
  </si>
  <si>
    <t>Antirassistische Arbeit</t>
  </si>
  <si>
    <t>Referat für Städtepolitik und Deutsch-Polnisches</t>
  </si>
  <si>
    <t>Represäntative Aufgaben des Vorstandes</t>
  </si>
  <si>
    <t>Fachschaftsräte und Sprachenbeirat</t>
  </si>
  <si>
    <t>FSR WIWI</t>
  </si>
  <si>
    <t>FSR KUWI</t>
  </si>
  <si>
    <t>FSR JURA</t>
  </si>
  <si>
    <t>Sprachenbeirat</t>
  </si>
  <si>
    <t>Erstifahrt</t>
  </si>
  <si>
    <t>Förderungen / Zuschüsse</t>
  </si>
  <si>
    <t>Semesterticket</t>
  </si>
  <si>
    <t>USC e.V.</t>
  </si>
  <si>
    <t>Unithea</t>
  </si>
  <si>
    <t>Initiativenförderung StuPa</t>
  </si>
  <si>
    <t>Begrüßungsgeld</t>
  </si>
  <si>
    <t>Psychologische Beratung</t>
  </si>
  <si>
    <t>Studierendenmeile</t>
  </si>
  <si>
    <t>Fonds Sicherung Liquidität Studierendenmeile</t>
  </si>
  <si>
    <t>Campus Office</t>
  </si>
  <si>
    <t>Anschubfinanzierung Studentischer Freiraum</t>
  </si>
  <si>
    <t>Periodenfremde Ausgaben</t>
  </si>
  <si>
    <t>Periodenfremde Ausgaben*</t>
  </si>
  <si>
    <t>Summe Ausgaben</t>
  </si>
  <si>
    <t>Summe Einnnahmen ohne Beiträge</t>
  </si>
  <si>
    <t>Summe Einnahmen mit Beiträge</t>
  </si>
  <si>
    <t>Gesamt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</si>
</sst>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   &quot;"/>
    <numFmt numFmtId="165" formatCode="#,##0.00\ _€"/>
  </numFmts>
  <fonts count="20" x14ac:knownFonts="1">
    <font>
      <sz val="11"/>
      <color theme="1"/>
      <name val="Calibri"/>
      <family val="2"/>
      <scheme val="minor"/>
    </font>
    <font>
      <b/>
      <sz val="14"/>
      <color rgb="FF000000"/>
      <name val="Arial"/>
      <family val="2"/>
    </font>
    <font>
      <sz val="14"/>
      <color rgb="FF000000"/>
      <name val="Arial"/>
      <family val="2"/>
    </font>
    <font>
      <b/>
      <sz val="12"/>
      <color rgb="FF000000"/>
      <name val="Arial"/>
      <family val="2"/>
    </font>
    <font>
      <b/>
      <sz val="12"/>
      <name val="Arial"/>
      <family val="2"/>
    </font>
    <font>
      <sz val="12"/>
      <name val="Arial"/>
      <family val="2"/>
    </font>
    <font>
      <sz val="12"/>
      <color rgb="FF000000"/>
      <name val="Arial"/>
      <family val="2"/>
    </font>
    <font>
      <sz val="11"/>
      <color rgb="FF000000"/>
      <name val="Arial"/>
      <family val="2"/>
    </font>
    <font>
      <sz val="14"/>
      <name val="Arial"/>
      <family val="2"/>
    </font>
    <font>
      <sz val="11"/>
      <color rgb="FFFF0000"/>
      <name val="Arial"/>
      <family val="2"/>
    </font>
    <font>
      <b/>
      <sz val="14"/>
      <name val="Arial"/>
      <family val="2"/>
    </font>
    <font>
      <sz val="12"/>
      <color rgb="FFFF0000"/>
      <name val="Arial"/>
      <family val="2"/>
    </font>
    <font>
      <b/>
      <sz val="11"/>
      <color rgb="FF000000"/>
      <name val="Arial"/>
      <family val="2"/>
    </font>
    <font>
      <b/>
      <sz val="11"/>
      <color rgb="FF000000"/>
      <name val="Calibri"/>
      <family val="2"/>
    </font>
    <font>
      <b/>
      <sz val="14"/>
      <color indexed="8"/>
      <name val="Arial"/>
      <family val="2"/>
    </font>
    <font>
      <b/>
      <sz val="16"/>
      <name val="Arial"/>
      <family val="2"/>
    </font>
    <font>
      <sz val="11"/>
      <name val="Calibri"/>
      <family val="2"/>
    </font>
    <font>
      <strike/>
      <sz val="14"/>
      <color rgb="FF000000"/>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9">
    <xf numFmtId="0" fontId="0" fillId="0" borderId="0" xfId="0"/>
    <xf numFmtId="0" fontId="1" fillId="0" borderId="1" xfId="0" applyFont="1" applyFill="1" applyBorder="1"/>
    <xf numFmtId="0" fontId="2" fillId="0" borderId="1" xfId="0" applyFont="1" applyFill="1" applyBorder="1"/>
    <xf numFmtId="164" fontId="3" fillId="0" borderId="1" xfId="0" applyNumberFormat="1" applyFont="1" applyFill="1" applyBorder="1" applyAlignment="1">
      <alignment horizontal="center" vertical="center" wrapText="1"/>
    </xf>
    <xf numFmtId="0" fontId="1" fillId="0" borderId="1" xfId="0" applyFont="1" applyFill="1" applyBorder="1" applyAlignment="1">
      <alignment horizontal="left"/>
    </xf>
    <xf numFmtId="0" fontId="2" fillId="0" borderId="1" xfId="0" applyFont="1" applyFill="1" applyBorder="1" applyAlignment="1">
      <alignment horizontal="left"/>
    </xf>
    <xf numFmtId="165" fontId="5" fillId="0" borderId="1" xfId="0" applyNumberFormat="1" applyFont="1" applyFill="1" applyBorder="1" applyAlignment="1">
      <alignment horizontal="left"/>
    </xf>
    <xf numFmtId="0" fontId="0" fillId="0" borderId="1" xfId="0" applyFont="1" applyFill="1" applyBorder="1" applyAlignment="1">
      <alignment horizontal="left"/>
    </xf>
    <xf numFmtId="0" fontId="6" fillId="0" borderId="1" xfId="0" applyFont="1" applyFill="1" applyBorder="1" applyAlignment="1">
      <alignment horizontal="left"/>
    </xf>
    <xf numFmtId="0" fontId="7" fillId="0" borderId="1" xfId="0" applyFont="1" applyFill="1" applyBorder="1" applyAlignment="1">
      <alignment horizontal="left"/>
    </xf>
    <xf numFmtId="0" fontId="8" fillId="0" borderId="1" xfId="0" applyFont="1" applyFill="1" applyBorder="1" applyAlignment="1">
      <alignment horizontal="left"/>
    </xf>
    <xf numFmtId="0" fontId="9" fillId="0" borderId="1" xfId="0" applyFont="1" applyFill="1" applyBorder="1" applyAlignment="1">
      <alignment horizontal="left"/>
    </xf>
    <xf numFmtId="0" fontId="10" fillId="0" borderId="1" xfId="0" applyFont="1" applyFill="1" applyBorder="1" applyAlignment="1">
      <alignment horizontal="left"/>
    </xf>
    <xf numFmtId="0" fontId="11" fillId="0" borderId="1" xfId="0" applyFont="1" applyFill="1" applyBorder="1" applyAlignment="1">
      <alignment horizontal="left"/>
    </xf>
    <xf numFmtId="0" fontId="8" fillId="0" borderId="1" xfId="0" applyFont="1" applyFill="1" applyBorder="1" applyAlignment="1">
      <alignment horizontal="left" wrapText="1"/>
    </xf>
    <xf numFmtId="0" fontId="12" fillId="0" borderId="1" xfId="0" applyFont="1" applyFill="1" applyBorder="1" applyAlignment="1">
      <alignment horizontal="left"/>
    </xf>
    <xf numFmtId="165" fontId="4" fillId="0" borderId="1" xfId="0" applyNumberFormat="1" applyFont="1" applyFill="1" applyBorder="1" applyAlignment="1">
      <alignment horizontal="left"/>
    </xf>
    <xf numFmtId="0" fontId="13" fillId="0" borderId="1" xfId="0" applyFont="1" applyFill="1" applyBorder="1" applyAlignment="1">
      <alignment horizontal="left"/>
    </xf>
    <xf numFmtId="165" fontId="4" fillId="0" borderId="1" xfId="0" applyNumberFormat="1" applyFont="1" applyFill="1" applyBorder="1" applyAlignment="1">
      <alignment horizontal="center"/>
    </xf>
    <xf numFmtId="0" fontId="14" fillId="0" borderId="1" xfId="0" applyFont="1" applyFill="1" applyBorder="1" applyAlignment="1">
      <alignment horizontal="left"/>
    </xf>
    <xf numFmtId="164" fontId="3" fillId="0" borderId="1" xfId="0" applyNumberFormat="1" applyFont="1" applyFill="1" applyBorder="1" applyAlignment="1">
      <alignment horizontal="left" wrapText="1"/>
    </xf>
    <xf numFmtId="0" fontId="15" fillId="0" borderId="1" xfId="0" applyFont="1" applyFill="1" applyBorder="1" applyAlignment="1">
      <alignment horizontal="left"/>
    </xf>
    <xf numFmtId="164" fontId="4" fillId="0" borderId="1" xfId="0" applyNumberFormat="1" applyFont="1" applyFill="1" applyBorder="1" applyAlignment="1">
      <alignment horizontal="left"/>
    </xf>
    <xf numFmtId="164" fontId="4" fillId="0" borderId="1" xfId="0" applyNumberFormat="1" applyFont="1" applyFill="1" applyBorder="1" applyAlignment="1">
      <alignment horizontal="center"/>
    </xf>
    <xf numFmtId="0" fontId="15" fillId="0" borderId="1" xfId="0" applyFont="1" applyFill="1" applyBorder="1" applyAlignment="1">
      <alignment horizontal="left"/>
    </xf>
    <xf numFmtId="164" fontId="5" fillId="0" borderId="1" xfId="0" applyNumberFormat="1" applyFont="1" applyFill="1" applyBorder="1" applyAlignment="1">
      <alignment horizontal="left"/>
    </xf>
    <xf numFmtId="164" fontId="4" fillId="2" borderId="1" xfId="0" applyNumberFormat="1" applyFont="1" applyFill="1" applyBorder="1" applyAlignment="1">
      <alignment horizontal="center"/>
    </xf>
    <xf numFmtId="164" fontId="6" fillId="0" borderId="1" xfId="0" applyNumberFormat="1" applyFont="1" applyFill="1" applyBorder="1" applyAlignment="1">
      <alignment horizontal="left"/>
    </xf>
    <xf numFmtId="164" fontId="11" fillId="0" borderId="1" xfId="0" applyNumberFormat="1" applyFont="1" applyFill="1" applyBorder="1" applyAlignment="1">
      <alignment horizontal="left"/>
    </xf>
    <xf numFmtId="0" fontId="3" fillId="0" borderId="1" xfId="0" applyFont="1" applyFill="1" applyBorder="1" applyAlignment="1">
      <alignment horizontal="left"/>
    </xf>
    <xf numFmtId="0" fontId="4" fillId="0" borderId="1" xfId="0" applyFont="1" applyFill="1" applyBorder="1" applyAlignment="1">
      <alignment horizontal="center"/>
    </xf>
    <xf numFmtId="0" fontId="5" fillId="0" borderId="1" xfId="0" applyFont="1" applyFill="1" applyBorder="1" applyAlignment="1">
      <alignment horizontal="center"/>
    </xf>
    <xf numFmtId="0" fontId="14" fillId="0" borderId="1" xfId="0" applyFont="1" applyFill="1" applyBorder="1" applyAlignment="1">
      <alignment horizontal="left"/>
    </xf>
    <xf numFmtId="164" fontId="3" fillId="0" borderId="1" xfId="0" applyNumberFormat="1" applyFont="1" applyFill="1" applyBorder="1" applyAlignment="1">
      <alignment horizontal="left"/>
    </xf>
    <xf numFmtId="164" fontId="6" fillId="0" borderId="1" xfId="0" applyNumberFormat="1" applyFont="1" applyFill="1" applyBorder="1" applyAlignment="1">
      <alignment horizontal="left"/>
    </xf>
    <xf numFmtId="0" fontId="0" fillId="0" borderId="1" xfId="0" applyBorder="1" applyAlignment="1">
      <alignment horizontal="left"/>
    </xf>
    <xf numFmtId="0" fontId="16" fillId="0" borderId="1" xfId="0" applyFont="1" applyFill="1" applyBorder="1" applyAlignment="1">
      <alignment horizontal="center"/>
    </xf>
    <xf numFmtId="0" fontId="2" fillId="3" borderId="1" xfId="0" applyFont="1" applyFill="1" applyBorder="1" applyAlignment="1">
      <alignment horizontal="left"/>
    </xf>
    <xf numFmtId="0" fontId="17" fillId="4" borderId="1" xfId="0" applyFont="1" applyFill="1" applyBorder="1" applyAlignment="1">
      <alignment horizontal="left"/>
    </xf>
    <xf numFmtId="0" fontId="8" fillId="0" borderId="1" xfId="0" applyFont="1" applyBorder="1" applyAlignment="1">
      <alignment horizontal="left"/>
    </xf>
    <xf numFmtId="0" fontId="8" fillId="3" borderId="1" xfId="0" applyFont="1" applyFill="1" applyBorder="1" applyAlignment="1">
      <alignment horizontal="left"/>
    </xf>
    <xf numFmtId="164" fontId="4" fillId="5" borderId="1" xfId="0" applyNumberFormat="1" applyFont="1" applyFill="1" applyBorder="1" applyAlignment="1">
      <alignment horizontal="center"/>
    </xf>
    <xf numFmtId="165" fontId="4" fillId="5" borderId="1" xfId="0" applyNumberFormat="1" applyFont="1" applyFill="1" applyBorder="1" applyAlignment="1">
      <alignment horizontal="center"/>
    </xf>
    <xf numFmtId="165" fontId="5" fillId="5" borderId="1" xfId="0" applyNumberFormat="1" applyFont="1" applyFill="1" applyBorder="1" applyAlignment="1">
      <alignment horizontal="center"/>
    </xf>
    <xf numFmtId="164" fontId="4" fillId="5" borderId="1" xfId="0" applyNumberFormat="1" applyFont="1" applyFill="1" applyBorder="1" applyAlignment="1">
      <alignment horizontal="center" wrapText="1"/>
    </xf>
    <xf numFmtId="165" fontId="4" fillId="3" borderId="1" xfId="0" applyNumberFormat="1" applyFont="1" applyFill="1" applyBorder="1" applyAlignment="1">
      <alignment horizontal="center"/>
    </xf>
    <xf numFmtId="164" fontId="4" fillId="3" borderId="1" xfId="0" applyNumberFormat="1" applyFont="1" applyFill="1" applyBorder="1" applyAlignment="1">
      <alignment horizontal="center" vertical="center" wrapText="1"/>
    </xf>
    <xf numFmtId="165" fontId="5" fillId="3" borderId="1" xfId="0" applyNumberFormat="1" applyFont="1" applyFill="1" applyBorder="1" applyAlignment="1">
      <alignment horizontal="center"/>
    </xf>
    <xf numFmtId="0" fontId="5" fillId="3" borderId="1" xfId="0" applyFont="1" applyFill="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H_1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itrag der Studierenden"/>
      <sheetName val="Nebenrechnung"/>
    </sheetNames>
    <sheetDataSet>
      <sheetData sheetId="0" refreshError="1">
        <row r="21">
          <cell r="B21">
            <v>6700</v>
          </cell>
          <cell r="C21">
            <v>9.42</v>
          </cell>
        </row>
        <row r="22">
          <cell r="B22">
            <v>6400</v>
          </cell>
          <cell r="C22">
            <v>13.24</v>
          </cell>
        </row>
      </sheetData>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8"/>
  <sheetViews>
    <sheetView tabSelected="1" topLeftCell="A8" zoomScale="55" zoomScaleNormal="55" workbookViewId="0">
      <selection activeCell="G20" sqref="G20"/>
    </sheetView>
  </sheetViews>
  <sheetFormatPr baseColWidth="10" defaultRowHeight="15" x14ac:dyDescent="0.25"/>
  <cols>
    <col min="2" max="2" width="71.42578125" customWidth="1"/>
    <col min="3" max="3" width="52" customWidth="1"/>
    <col min="4" max="4" width="47.5703125" customWidth="1"/>
  </cols>
  <sheetData>
    <row r="1" spans="1:4" ht="18" x14ac:dyDescent="0.25">
      <c r="A1" s="1" t="s">
        <v>0</v>
      </c>
      <c r="B1" s="2"/>
      <c r="C1" s="3"/>
      <c r="D1" s="46"/>
    </row>
    <row r="2" spans="1:4" ht="18" x14ac:dyDescent="0.25">
      <c r="A2" s="4" t="s">
        <v>1</v>
      </c>
      <c r="B2" s="5"/>
      <c r="C2" s="6"/>
      <c r="D2" s="47"/>
    </row>
    <row r="3" spans="1:4" ht="15.75" x14ac:dyDescent="0.25">
      <c r="A3" s="7"/>
      <c r="B3" s="7"/>
      <c r="C3" s="8"/>
      <c r="D3" s="48"/>
    </row>
    <row r="4" spans="1:4" ht="18" x14ac:dyDescent="0.25">
      <c r="A4" s="5" t="s">
        <v>2</v>
      </c>
      <c r="B4" s="9"/>
      <c r="C4" s="8"/>
      <c r="D4" s="42">
        <v>544475.4</v>
      </c>
    </row>
    <row r="5" spans="1:4" ht="18" x14ac:dyDescent="0.25">
      <c r="A5" s="10" t="s">
        <v>3</v>
      </c>
      <c r="B5" s="11"/>
      <c r="C5" s="8"/>
      <c r="D5" s="42">
        <v>-410395.33</v>
      </c>
    </row>
    <row r="6" spans="1:4" ht="18" x14ac:dyDescent="0.25">
      <c r="A6" s="5" t="s">
        <v>4</v>
      </c>
      <c r="B6" s="9"/>
      <c r="C6" s="8"/>
      <c r="D6" s="43">
        <v>-912</v>
      </c>
    </row>
    <row r="7" spans="1:4" ht="18" x14ac:dyDescent="0.25">
      <c r="A7" s="10" t="s">
        <v>5</v>
      </c>
      <c r="B7" s="11"/>
      <c r="C7" s="8"/>
      <c r="D7" s="43">
        <v>523.79</v>
      </c>
    </row>
    <row r="8" spans="1:4" ht="18" x14ac:dyDescent="0.25">
      <c r="A8" s="5" t="s">
        <v>6</v>
      </c>
      <c r="B8" s="9"/>
      <c r="C8" s="8"/>
      <c r="D8" s="43">
        <v>8028</v>
      </c>
    </row>
    <row r="9" spans="1:4" ht="18" x14ac:dyDescent="0.25">
      <c r="A9" s="5" t="s">
        <v>7</v>
      </c>
      <c r="B9" s="9"/>
      <c r="C9" s="8"/>
      <c r="D9" s="43">
        <f>SUM(D4:D8)</f>
        <v>141719.86000000002</v>
      </c>
    </row>
    <row r="10" spans="1:4" ht="18" x14ac:dyDescent="0.25">
      <c r="A10" s="5" t="s">
        <v>8</v>
      </c>
      <c r="B10" s="9"/>
      <c r="C10" s="8"/>
      <c r="D10" s="43">
        <v>-8028</v>
      </c>
    </row>
    <row r="11" spans="1:4" ht="18" x14ac:dyDescent="0.25">
      <c r="A11" s="5" t="s">
        <v>9</v>
      </c>
      <c r="B11" s="9"/>
      <c r="C11" s="8"/>
      <c r="D11" s="43">
        <f>SUM(D9:D10)</f>
        <v>133691.86000000002</v>
      </c>
    </row>
    <row r="12" spans="1:4" ht="18" x14ac:dyDescent="0.25">
      <c r="A12" s="4" t="s">
        <v>10</v>
      </c>
      <c r="B12" s="9"/>
      <c r="C12" s="8"/>
      <c r="D12" s="43">
        <v>30000</v>
      </c>
    </row>
    <row r="13" spans="1:4" ht="18" x14ac:dyDescent="0.25">
      <c r="A13" s="12" t="s">
        <v>11</v>
      </c>
      <c r="B13" s="11"/>
      <c r="C13" s="13"/>
      <c r="D13" s="43">
        <v>20854.7</v>
      </c>
    </row>
    <row r="14" spans="1:4" ht="18" x14ac:dyDescent="0.25">
      <c r="A14" s="5" t="s">
        <v>12</v>
      </c>
      <c r="B14" s="9"/>
      <c r="C14" s="8"/>
      <c r="D14" s="43">
        <f>D11-D12-D13</f>
        <v>82837.160000000018</v>
      </c>
    </row>
    <row r="15" spans="1:4" ht="18" x14ac:dyDescent="0.25">
      <c r="A15" s="14" t="s">
        <v>13</v>
      </c>
      <c r="B15" s="14"/>
      <c r="C15" s="13"/>
      <c r="D15" s="43">
        <v>8000</v>
      </c>
    </row>
    <row r="16" spans="1:4" ht="18" x14ac:dyDescent="0.25">
      <c r="A16" s="4" t="s">
        <v>14</v>
      </c>
      <c r="B16" s="15"/>
      <c r="C16" s="8"/>
      <c r="D16" s="42">
        <f>D15+D14</f>
        <v>90837.160000000018</v>
      </c>
    </row>
    <row r="17" spans="1:4" ht="18" x14ac:dyDescent="0.25">
      <c r="A17" s="4"/>
      <c r="B17" s="15"/>
      <c r="C17" s="8"/>
      <c r="D17" s="42"/>
    </row>
    <row r="18" spans="1:4" ht="18" x14ac:dyDescent="0.25">
      <c r="A18" s="4" t="s">
        <v>15</v>
      </c>
      <c r="B18" s="15"/>
      <c r="C18" s="8"/>
      <c r="D18" s="42">
        <f>D14+D15</f>
        <v>90837.160000000018</v>
      </c>
    </row>
    <row r="19" spans="1:4" ht="18" x14ac:dyDescent="0.25">
      <c r="A19" s="4"/>
      <c r="B19" s="15"/>
      <c r="C19" s="16"/>
      <c r="D19" s="45"/>
    </row>
    <row r="20" spans="1:4" ht="18" x14ac:dyDescent="0.25">
      <c r="A20" s="4"/>
      <c r="B20" s="17"/>
      <c r="C20" s="16"/>
      <c r="D20" s="18"/>
    </row>
    <row r="21" spans="1:4" ht="18" x14ac:dyDescent="0.25">
      <c r="A21" s="19"/>
      <c r="B21" s="19"/>
      <c r="C21" s="20" t="s">
        <v>16</v>
      </c>
      <c r="D21" s="44" t="s">
        <v>17</v>
      </c>
    </row>
    <row r="22" spans="1:4" ht="20.25" x14ac:dyDescent="0.3">
      <c r="A22" s="21" t="s">
        <v>18</v>
      </c>
      <c r="B22" s="21"/>
      <c r="C22" s="22"/>
      <c r="D22" s="23"/>
    </row>
    <row r="23" spans="1:4" ht="20.25" x14ac:dyDescent="0.3">
      <c r="A23" s="24"/>
      <c r="B23" s="24"/>
      <c r="C23" s="22"/>
      <c r="D23" s="23"/>
    </row>
    <row r="24" spans="1:4" ht="18" x14ac:dyDescent="0.25">
      <c r="A24" s="5">
        <v>2010</v>
      </c>
      <c r="B24" s="5" t="s">
        <v>19</v>
      </c>
      <c r="C24" s="25">
        <v>63107.047461538452</v>
      </c>
      <c r="D24" s="26">
        <f>'[1]Beitrag der Studierenden'!B21*'[1]Beitrag der Studierenden'!C21</f>
        <v>63114</v>
      </c>
    </row>
    <row r="25" spans="1:4" ht="18" x14ac:dyDescent="0.25">
      <c r="A25" s="5">
        <v>2020</v>
      </c>
      <c r="B25" s="5" t="s">
        <v>20</v>
      </c>
      <c r="C25" s="25">
        <v>59339.462538461528</v>
      </c>
      <c r="D25" s="26">
        <f>'[1]Beitrag der Studierenden'!B22*'[1]Beitrag der Studierenden'!C22</f>
        <v>84736</v>
      </c>
    </row>
    <row r="26" spans="1:4" ht="18" x14ac:dyDescent="0.25">
      <c r="A26" s="5">
        <v>2100</v>
      </c>
      <c r="B26" s="5" t="s">
        <v>21</v>
      </c>
      <c r="C26" s="25">
        <v>10000</v>
      </c>
      <c r="D26" s="41">
        <v>25000</v>
      </c>
    </row>
    <row r="27" spans="1:4" ht="18" x14ac:dyDescent="0.25">
      <c r="A27" s="5">
        <v>2200</v>
      </c>
      <c r="B27" s="5" t="s">
        <v>22</v>
      </c>
      <c r="C27" s="25">
        <v>300</v>
      </c>
      <c r="D27" s="41">
        <v>300</v>
      </c>
    </row>
    <row r="28" spans="1:4" ht="18" x14ac:dyDescent="0.25">
      <c r="A28" s="5">
        <v>2400</v>
      </c>
      <c r="B28" s="5" t="s">
        <v>23</v>
      </c>
      <c r="C28" s="25">
        <v>8100</v>
      </c>
      <c r="D28" s="41">
        <v>0</v>
      </c>
    </row>
    <row r="29" spans="1:4" ht="18" x14ac:dyDescent="0.25">
      <c r="A29" s="5">
        <v>2500</v>
      </c>
      <c r="B29" s="5" t="s">
        <v>24</v>
      </c>
      <c r="C29" s="25">
        <v>1000</v>
      </c>
      <c r="D29" s="41">
        <v>0</v>
      </c>
    </row>
    <row r="30" spans="1:4" ht="18" x14ac:dyDescent="0.25">
      <c r="A30" s="5">
        <v>2600</v>
      </c>
      <c r="B30" s="5" t="s">
        <v>25</v>
      </c>
      <c r="C30" s="27">
        <v>0</v>
      </c>
      <c r="D30" s="41">
        <v>0</v>
      </c>
    </row>
    <row r="31" spans="1:4" ht="18" x14ac:dyDescent="0.25">
      <c r="A31" s="5">
        <v>2601</v>
      </c>
      <c r="B31" s="5" t="s">
        <v>26</v>
      </c>
      <c r="C31" s="27">
        <v>0</v>
      </c>
      <c r="D31" s="41">
        <v>0</v>
      </c>
    </row>
    <row r="32" spans="1:4" ht="18" x14ac:dyDescent="0.25">
      <c r="A32" s="5">
        <v>2602</v>
      </c>
      <c r="B32" s="5" t="s">
        <v>27</v>
      </c>
      <c r="C32" s="27">
        <v>0</v>
      </c>
      <c r="D32" s="41">
        <v>0</v>
      </c>
    </row>
    <row r="33" spans="1:4" ht="18" x14ac:dyDescent="0.25">
      <c r="A33" s="5">
        <v>2604</v>
      </c>
      <c r="B33" s="5" t="s">
        <v>28</v>
      </c>
      <c r="C33" s="27">
        <v>7000</v>
      </c>
      <c r="D33" s="41">
        <v>0</v>
      </c>
    </row>
    <row r="34" spans="1:4" ht="18" x14ac:dyDescent="0.25">
      <c r="A34" s="5">
        <v>2610</v>
      </c>
      <c r="B34" s="5" t="s">
        <v>29</v>
      </c>
      <c r="C34" s="27">
        <v>0</v>
      </c>
      <c r="D34" s="41">
        <v>0</v>
      </c>
    </row>
    <row r="35" spans="1:4" ht="18" x14ac:dyDescent="0.25">
      <c r="A35" s="5">
        <v>2700</v>
      </c>
      <c r="B35" s="5" t="s">
        <v>30</v>
      </c>
      <c r="C35" s="25">
        <v>0</v>
      </c>
      <c r="D35" s="41">
        <v>0</v>
      </c>
    </row>
    <row r="36" spans="1:4" ht="18" x14ac:dyDescent="0.25">
      <c r="A36" s="5">
        <v>2800</v>
      </c>
      <c r="B36" s="5" t="s">
        <v>31</v>
      </c>
      <c r="C36" s="27">
        <v>67563</v>
      </c>
      <c r="D36" s="41">
        <f>$D$18</f>
        <v>90837.160000000018</v>
      </c>
    </row>
    <row r="37" spans="1:4" ht="18" x14ac:dyDescent="0.25">
      <c r="A37" s="5">
        <v>8600</v>
      </c>
      <c r="B37" s="5" t="s">
        <v>32</v>
      </c>
      <c r="C37" s="28"/>
      <c r="D37" s="41">
        <v>0</v>
      </c>
    </row>
    <row r="38" spans="1:4" ht="18" x14ac:dyDescent="0.25">
      <c r="A38" s="5"/>
      <c r="B38" s="4" t="s">
        <v>33</v>
      </c>
      <c r="C38" s="27">
        <f>SUM(C24:C37)</f>
        <v>216409.50999999998</v>
      </c>
      <c r="D38" s="41">
        <f>SUM(D24:D37)</f>
        <v>263987.16000000003</v>
      </c>
    </row>
    <row r="39" spans="1:4" ht="18" x14ac:dyDescent="0.25">
      <c r="A39" s="5"/>
      <c r="B39" s="4" t="s">
        <v>34</v>
      </c>
      <c r="C39" s="27">
        <f>SUM(C26:C37)</f>
        <v>93963</v>
      </c>
      <c r="D39" s="41">
        <f>D26+D27+D28+D29+D30+D31+D32+D33+D34+D35+D36</f>
        <v>116137.16000000002</v>
      </c>
    </row>
    <row r="40" spans="1:4" ht="18" x14ac:dyDescent="0.25">
      <c r="A40" s="5"/>
      <c r="B40" s="4"/>
      <c r="C40" s="29"/>
      <c r="D40" s="30"/>
    </row>
    <row r="41" spans="1:4" ht="18" x14ac:dyDescent="0.25">
      <c r="A41" s="5"/>
      <c r="B41" s="5"/>
      <c r="C41" s="8"/>
      <c r="D41" s="31"/>
    </row>
    <row r="42" spans="1:4" ht="20.25" x14ac:dyDescent="0.3">
      <c r="A42" s="24" t="s">
        <v>35</v>
      </c>
      <c r="B42" s="5"/>
      <c r="C42" s="8"/>
      <c r="D42" s="31"/>
    </row>
    <row r="43" spans="1:4" ht="18" x14ac:dyDescent="0.25">
      <c r="A43" s="32"/>
      <c r="B43" s="5"/>
      <c r="C43" s="8"/>
      <c r="D43" s="31"/>
    </row>
    <row r="44" spans="1:4" ht="18" x14ac:dyDescent="0.25">
      <c r="A44" s="32" t="s">
        <v>36</v>
      </c>
      <c r="B44" s="5"/>
      <c r="C44" s="8"/>
      <c r="D44" s="31"/>
    </row>
    <row r="45" spans="1:4" ht="18" x14ac:dyDescent="0.25">
      <c r="A45" s="5">
        <v>2510</v>
      </c>
      <c r="B45" s="5" t="s">
        <v>37</v>
      </c>
      <c r="C45" s="33"/>
      <c r="D45" s="41">
        <v>0</v>
      </c>
    </row>
    <row r="46" spans="1:4" ht="18" x14ac:dyDescent="0.25">
      <c r="A46" s="5">
        <v>2511</v>
      </c>
      <c r="B46" s="5" t="s">
        <v>38</v>
      </c>
      <c r="C46" s="33"/>
      <c r="D46" s="41">
        <v>0</v>
      </c>
    </row>
    <row r="47" spans="1:4" ht="18" x14ac:dyDescent="0.25">
      <c r="A47" s="5"/>
      <c r="B47" s="5"/>
      <c r="C47" s="33"/>
      <c r="D47" s="23"/>
    </row>
    <row r="48" spans="1:4" ht="18" x14ac:dyDescent="0.25">
      <c r="A48" s="32" t="s">
        <v>39</v>
      </c>
      <c r="B48" s="5"/>
      <c r="C48" s="33"/>
      <c r="D48" s="23"/>
    </row>
    <row r="49" spans="1:4" ht="18" x14ac:dyDescent="0.25">
      <c r="A49" s="5">
        <v>3000</v>
      </c>
      <c r="B49" s="5" t="s">
        <v>40</v>
      </c>
      <c r="C49" s="34">
        <v>10000</v>
      </c>
      <c r="D49" s="41"/>
    </row>
    <row r="50" spans="1:4" ht="18" x14ac:dyDescent="0.25">
      <c r="A50" s="5">
        <v>3001</v>
      </c>
      <c r="B50" s="5" t="s">
        <v>41</v>
      </c>
      <c r="C50" s="34"/>
      <c r="D50" s="41">
        <v>25000</v>
      </c>
    </row>
    <row r="51" spans="1:4" ht="18" x14ac:dyDescent="0.25">
      <c r="A51" s="5">
        <v>3002</v>
      </c>
      <c r="B51" s="5" t="s">
        <v>42</v>
      </c>
      <c r="C51" s="34"/>
      <c r="D51" s="41"/>
    </row>
    <row r="52" spans="1:4" ht="18" x14ac:dyDescent="0.25">
      <c r="A52" s="5">
        <v>3150</v>
      </c>
      <c r="B52" s="5" t="s">
        <v>43</v>
      </c>
      <c r="C52" s="27">
        <v>1000</v>
      </c>
      <c r="D52" s="41">
        <v>1000</v>
      </c>
    </row>
    <row r="53" spans="1:4" ht="18" x14ac:dyDescent="0.25">
      <c r="A53" s="5"/>
      <c r="B53" s="5"/>
      <c r="C53" s="27"/>
      <c r="D53" s="23"/>
    </row>
    <row r="54" spans="1:4" ht="18" x14ac:dyDescent="0.25">
      <c r="A54" s="5"/>
      <c r="B54" s="5"/>
      <c r="C54" s="27"/>
      <c r="D54" s="23"/>
    </row>
    <row r="55" spans="1:4" ht="18" x14ac:dyDescent="0.25">
      <c r="A55" s="32" t="s">
        <v>44</v>
      </c>
      <c r="B55" s="5"/>
      <c r="C55" s="27"/>
      <c r="D55" s="23"/>
    </row>
    <row r="56" spans="1:4" ht="18" x14ac:dyDescent="0.25">
      <c r="A56" s="10">
        <v>4010</v>
      </c>
      <c r="B56" s="10" t="s">
        <v>45</v>
      </c>
      <c r="C56" s="27">
        <v>26700</v>
      </c>
      <c r="D56" s="41">
        <v>31780</v>
      </c>
    </row>
    <row r="57" spans="1:4" ht="18" x14ac:dyDescent="0.25">
      <c r="A57" s="10">
        <v>4015</v>
      </c>
      <c r="B57" s="10" t="s">
        <v>46</v>
      </c>
      <c r="C57" s="27">
        <v>2520</v>
      </c>
      <c r="D57" s="41">
        <v>2520</v>
      </c>
    </row>
    <row r="58" spans="1:4" ht="18" x14ac:dyDescent="0.25">
      <c r="A58" s="10">
        <v>4020</v>
      </c>
      <c r="B58" s="10" t="s">
        <v>47</v>
      </c>
      <c r="C58" s="27">
        <v>2500</v>
      </c>
      <c r="D58" s="41">
        <v>3000</v>
      </c>
    </row>
    <row r="59" spans="1:4" ht="18" x14ac:dyDescent="0.25">
      <c r="A59" s="10">
        <v>4024</v>
      </c>
      <c r="B59" s="10" t="s">
        <v>48</v>
      </c>
      <c r="C59" s="27">
        <v>2500</v>
      </c>
      <c r="D59" s="41">
        <v>3000</v>
      </c>
    </row>
    <row r="60" spans="1:4" ht="18" x14ac:dyDescent="0.25">
      <c r="A60" s="10">
        <v>4025</v>
      </c>
      <c r="B60" s="10" t="s">
        <v>49</v>
      </c>
      <c r="C60" s="27">
        <v>1500</v>
      </c>
      <c r="D60" s="41">
        <v>2000</v>
      </c>
    </row>
    <row r="61" spans="1:4" ht="18" x14ac:dyDescent="0.25">
      <c r="A61" s="10">
        <v>4030</v>
      </c>
      <c r="B61" s="10" t="s">
        <v>50</v>
      </c>
      <c r="C61" s="27">
        <v>36200</v>
      </c>
      <c r="D61" s="41">
        <v>38620</v>
      </c>
    </row>
    <row r="62" spans="1:4" ht="18" x14ac:dyDescent="0.25">
      <c r="A62" s="10">
        <v>4040</v>
      </c>
      <c r="B62" s="10" t="s">
        <v>51</v>
      </c>
      <c r="C62" s="27">
        <v>1000</v>
      </c>
      <c r="D62" s="41">
        <v>1000</v>
      </c>
    </row>
    <row r="63" spans="1:4" ht="18" x14ac:dyDescent="0.25">
      <c r="A63" s="5">
        <v>4050</v>
      </c>
      <c r="B63" s="5" t="s">
        <v>52</v>
      </c>
      <c r="C63" s="27"/>
      <c r="D63" s="41">
        <v>1000</v>
      </c>
    </row>
    <row r="64" spans="1:4" x14ac:dyDescent="0.25">
      <c r="A64" s="35"/>
      <c r="B64" s="35"/>
      <c r="C64" s="7"/>
      <c r="D64" s="36"/>
    </row>
    <row r="65" spans="1:4" ht="18" x14ac:dyDescent="0.25">
      <c r="A65" s="5"/>
      <c r="B65" s="5"/>
      <c r="C65" s="27"/>
      <c r="D65" s="23"/>
    </row>
    <row r="66" spans="1:4" ht="18" x14ac:dyDescent="0.25">
      <c r="A66" s="5"/>
      <c r="B66" s="5"/>
      <c r="C66" s="27"/>
      <c r="D66" s="23"/>
    </row>
    <row r="67" spans="1:4" ht="18" x14ac:dyDescent="0.25">
      <c r="A67" s="5"/>
      <c r="B67" s="5"/>
      <c r="C67" s="27"/>
      <c r="D67" s="23"/>
    </row>
    <row r="68" spans="1:4" ht="18" x14ac:dyDescent="0.25">
      <c r="A68" s="32" t="s">
        <v>53</v>
      </c>
      <c r="B68" s="5"/>
      <c r="C68" s="27"/>
      <c r="D68" s="23"/>
    </row>
    <row r="69" spans="1:4" ht="18" x14ac:dyDescent="0.25">
      <c r="A69" s="5">
        <v>4200</v>
      </c>
      <c r="B69" s="5" t="s">
        <v>54</v>
      </c>
      <c r="C69" s="25">
        <v>1200</v>
      </c>
      <c r="D69" s="41">
        <v>1350</v>
      </c>
    </row>
    <row r="70" spans="1:4" ht="18" x14ac:dyDescent="0.25">
      <c r="A70" s="5">
        <v>4205</v>
      </c>
      <c r="B70" s="5" t="s">
        <v>55</v>
      </c>
      <c r="C70" s="27">
        <v>200</v>
      </c>
      <c r="D70" s="41">
        <v>350</v>
      </c>
    </row>
    <row r="71" spans="1:4" ht="18" x14ac:dyDescent="0.25">
      <c r="A71" s="5">
        <v>4210</v>
      </c>
      <c r="B71" s="5" t="s">
        <v>56</v>
      </c>
      <c r="C71" s="27">
        <v>600</v>
      </c>
      <c r="D71" s="41">
        <v>800</v>
      </c>
    </row>
    <row r="72" spans="1:4" ht="18" x14ac:dyDescent="0.25">
      <c r="A72" s="5">
        <v>4211</v>
      </c>
      <c r="B72" s="5" t="s">
        <v>57</v>
      </c>
      <c r="C72" s="27">
        <v>1200</v>
      </c>
      <c r="D72" s="41">
        <v>1200</v>
      </c>
    </row>
    <row r="73" spans="1:4" ht="18" x14ac:dyDescent="0.25">
      <c r="A73" s="37">
        <v>4212</v>
      </c>
      <c r="B73" s="37" t="s">
        <v>58</v>
      </c>
      <c r="C73" s="27">
        <v>200</v>
      </c>
      <c r="D73" s="41">
        <v>200</v>
      </c>
    </row>
    <row r="74" spans="1:4" ht="18" x14ac:dyDescent="0.25">
      <c r="A74" s="5">
        <v>4220</v>
      </c>
      <c r="B74" s="5" t="s">
        <v>59</v>
      </c>
      <c r="C74" s="27">
        <v>1500</v>
      </c>
      <c r="D74" s="41">
        <v>1500</v>
      </c>
    </row>
    <row r="75" spans="1:4" ht="18" x14ac:dyDescent="0.25">
      <c r="A75" s="5">
        <v>4221</v>
      </c>
      <c r="B75" s="5" t="s">
        <v>60</v>
      </c>
      <c r="C75" s="27">
        <v>150</v>
      </c>
      <c r="D75" s="41">
        <v>150</v>
      </c>
    </row>
    <row r="76" spans="1:4" ht="18" x14ac:dyDescent="0.25">
      <c r="A76" s="5">
        <v>4230</v>
      </c>
      <c r="B76" s="5" t="s">
        <v>61</v>
      </c>
      <c r="C76" s="27">
        <v>2600</v>
      </c>
      <c r="D76" s="41">
        <v>1500</v>
      </c>
    </row>
    <row r="77" spans="1:4" ht="18" x14ac:dyDescent="0.25">
      <c r="A77" s="10">
        <v>4240</v>
      </c>
      <c r="B77" s="10" t="s">
        <v>62</v>
      </c>
      <c r="C77" s="27">
        <v>3000</v>
      </c>
      <c r="D77" s="41">
        <v>3000</v>
      </c>
    </row>
    <row r="78" spans="1:4" ht="18" x14ac:dyDescent="0.25">
      <c r="A78" s="5">
        <v>4241</v>
      </c>
      <c r="B78" s="5" t="s">
        <v>63</v>
      </c>
      <c r="C78" s="27"/>
      <c r="D78" s="41">
        <v>0</v>
      </c>
    </row>
    <row r="79" spans="1:4" ht="18" x14ac:dyDescent="0.25">
      <c r="A79" s="5">
        <v>4242</v>
      </c>
      <c r="B79" s="5" t="s">
        <v>64</v>
      </c>
      <c r="C79" s="27">
        <v>0</v>
      </c>
      <c r="D79" s="41">
        <v>0</v>
      </c>
    </row>
    <row r="80" spans="1:4" ht="18" x14ac:dyDescent="0.25">
      <c r="A80" s="5">
        <v>4260</v>
      </c>
      <c r="B80" s="5" t="s">
        <v>65</v>
      </c>
      <c r="C80" s="27">
        <v>900</v>
      </c>
      <c r="D80" s="41">
        <v>1200</v>
      </c>
    </row>
    <row r="81" spans="1:4" ht="18" x14ac:dyDescent="0.25">
      <c r="A81" s="37">
        <v>4270</v>
      </c>
      <c r="B81" s="37" t="s">
        <v>66</v>
      </c>
      <c r="C81" s="27">
        <v>500</v>
      </c>
      <c r="D81" s="41">
        <v>4500</v>
      </c>
    </row>
    <row r="82" spans="1:4" ht="18" x14ac:dyDescent="0.25">
      <c r="A82" s="5">
        <v>4261</v>
      </c>
      <c r="B82" s="5" t="s">
        <v>67</v>
      </c>
      <c r="C82" s="27">
        <v>200</v>
      </c>
      <c r="D82" s="41">
        <v>200</v>
      </c>
    </row>
    <row r="83" spans="1:4" ht="18" x14ac:dyDescent="0.25">
      <c r="A83" s="5">
        <v>4280</v>
      </c>
      <c r="B83" s="5" t="s">
        <v>68</v>
      </c>
      <c r="C83" s="27">
        <v>100</v>
      </c>
      <c r="D83" s="41">
        <v>100</v>
      </c>
    </row>
    <row r="84" spans="1:4" ht="18" x14ac:dyDescent="0.25">
      <c r="A84" s="5">
        <v>4300</v>
      </c>
      <c r="B84" s="5" t="s">
        <v>69</v>
      </c>
      <c r="C84" s="27">
        <v>50</v>
      </c>
      <c r="D84" s="41">
        <v>20</v>
      </c>
    </row>
    <row r="85" spans="1:4" ht="18" x14ac:dyDescent="0.25">
      <c r="A85" s="5">
        <v>4810</v>
      </c>
      <c r="B85" s="5" t="s">
        <v>70</v>
      </c>
      <c r="C85" s="27">
        <v>1000</v>
      </c>
      <c r="D85" s="41">
        <v>3000</v>
      </c>
    </row>
    <row r="86" spans="1:4" ht="18" x14ac:dyDescent="0.25">
      <c r="A86" s="5">
        <v>4820</v>
      </c>
      <c r="B86" s="5" t="s">
        <v>71</v>
      </c>
      <c r="C86" s="27">
        <v>200</v>
      </c>
      <c r="D86" s="41">
        <v>1000</v>
      </c>
    </row>
    <row r="87" spans="1:4" ht="18" x14ac:dyDescent="0.25">
      <c r="A87" s="5"/>
      <c r="B87" s="5"/>
      <c r="C87" s="27"/>
      <c r="D87" s="23"/>
    </row>
    <row r="88" spans="1:4" ht="18" x14ac:dyDescent="0.25">
      <c r="A88" s="5"/>
      <c r="B88" s="5"/>
      <c r="C88" s="27"/>
      <c r="D88" s="23"/>
    </row>
    <row r="89" spans="1:4" ht="18" x14ac:dyDescent="0.25">
      <c r="A89" s="32" t="s">
        <v>72</v>
      </c>
      <c r="B89" s="5"/>
      <c r="C89" s="27"/>
      <c r="D89" s="23"/>
    </row>
    <row r="90" spans="1:4" ht="18" x14ac:dyDescent="0.25">
      <c r="A90" s="5">
        <v>5100</v>
      </c>
      <c r="B90" s="37" t="s">
        <v>73</v>
      </c>
      <c r="C90" s="25">
        <v>24000</v>
      </c>
      <c r="D90" s="41">
        <v>26000</v>
      </c>
    </row>
    <row r="91" spans="1:4" ht="18" x14ac:dyDescent="0.25">
      <c r="A91" s="5">
        <v>5300</v>
      </c>
      <c r="B91" s="37" t="s">
        <v>74</v>
      </c>
      <c r="C91" s="27">
        <v>800</v>
      </c>
      <c r="D91" s="41">
        <v>800</v>
      </c>
    </row>
    <row r="92" spans="1:4" ht="18" x14ac:dyDescent="0.25">
      <c r="A92" s="5">
        <v>5500</v>
      </c>
      <c r="B92" s="5" t="s">
        <v>75</v>
      </c>
      <c r="C92" s="27">
        <v>15000</v>
      </c>
      <c r="D92" s="41">
        <v>25000</v>
      </c>
    </row>
    <row r="93" spans="1:4" ht="18" x14ac:dyDescent="0.25">
      <c r="A93" s="5">
        <v>5800</v>
      </c>
      <c r="B93" s="5" t="s">
        <v>76</v>
      </c>
      <c r="C93" s="27">
        <v>50</v>
      </c>
      <c r="D93" s="41">
        <v>150</v>
      </c>
    </row>
    <row r="94" spans="1:4" ht="18" x14ac:dyDescent="0.25">
      <c r="A94" s="5">
        <v>5900</v>
      </c>
      <c r="B94" s="38" t="s">
        <v>77</v>
      </c>
      <c r="C94" s="27"/>
      <c r="D94" s="41">
        <v>500</v>
      </c>
    </row>
    <row r="95" spans="1:4" ht="18" x14ac:dyDescent="0.25">
      <c r="A95" s="5"/>
      <c r="B95" s="5"/>
      <c r="C95" s="27"/>
      <c r="D95" s="23"/>
    </row>
    <row r="96" spans="1:4" ht="18" x14ac:dyDescent="0.25">
      <c r="A96" s="5"/>
      <c r="B96" s="5"/>
      <c r="C96" s="27"/>
      <c r="D96" s="23"/>
    </row>
    <row r="97" spans="1:4" ht="18" x14ac:dyDescent="0.25">
      <c r="A97" s="32" t="s">
        <v>78</v>
      </c>
      <c r="B97" s="5"/>
      <c r="C97" s="27"/>
      <c r="D97" s="23"/>
    </row>
    <row r="98" spans="1:4" ht="18" x14ac:dyDescent="0.25">
      <c r="A98" s="10">
        <v>6100</v>
      </c>
      <c r="B98" s="10" t="s">
        <v>79</v>
      </c>
      <c r="C98" s="25">
        <v>2000</v>
      </c>
      <c r="D98" s="41">
        <v>2000</v>
      </c>
    </row>
    <row r="99" spans="1:4" ht="18" x14ac:dyDescent="0.25">
      <c r="A99" s="10">
        <v>6200</v>
      </c>
      <c r="B99" s="10" t="s">
        <v>80</v>
      </c>
      <c r="C99" s="25">
        <v>300</v>
      </c>
      <c r="D99" s="41">
        <v>300</v>
      </c>
    </row>
    <row r="100" spans="1:4" ht="18" x14ac:dyDescent="0.25">
      <c r="A100" s="10">
        <v>6300</v>
      </c>
      <c r="B100" s="10" t="s">
        <v>81</v>
      </c>
      <c r="C100" s="25">
        <v>500</v>
      </c>
      <c r="D100" s="41">
        <v>500</v>
      </c>
    </row>
    <row r="101" spans="1:4" ht="18" x14ac:dyDescent="0.25">
      <c r="A101" s="10">
        <v>6302</v>
      </c>
      <c r="B101" s="10" t="s">
        <v>82</v>
      </c>
      <c r="C101" s="25">
        <v>1000</v>
      </c>
      <c r="D101" s="41">
        <v>1000</v>
      </c>
    </row>
    <row r="102" spans="1:4" ht="18" x14ac:dyDescent="0.25">
      <c r="A102" s="10">
        <v>6303</v>
      </c>
      <c r="B102" s="10" t="s">
        <v>83</v>
      </c>
      <c r="C102" s="25">
        <v>100</v>
      </c>
      <c r="D102" s="41">
        <v>100</v>
      </c>
    </row>
    <row r="103" spans="1:4" ht="18" x14ac:dyDescent="0.25">
      <c r="A103" s="10">
        <v>6400</v>
      </c>
      <c r="B103" s="10" t="s">
        <v>84</v>
      </c>
      <c r="C103" s="25">
        <v>650</v>
      </c>
      <c r="D103" s="41">
        <v>800</v>
      </c>
    </row>
    <row r="104" spans="1:4" ht="18" x14ac:dyDescent="0.25">
      <c r="A104" s="10">
        <v>6401</v>
      </c>
      <c r="B104" s="10" t="s">
        <v>85</v>
      </c>
      <c r="C104" s="25">
        <v>600</v>
      </c>
      <c r="D104" s="41">
        <v>1000</v>
      </c>
    </row>
    <row r="105" spans="1:4" ht="18" x14ac:dyDescent="0.25">
      <c r="A105" s="10">
        <v>6402</v>
      </c>
      <c r="B105" s="10" t="s">
        <v>86</v>
      </c>
      <c r="C105" s="25"/>
      <c r="D105" s="41">
        <v>1000</v>
      </c>
    </row>
    <row r="106" spans="1:4" ht="18" x14ac:dyDescent="0.25">
      <c r="A106" s="10">
        <v>6500</v>
      </c>
      <c r="B106" s="10" t="s">
        <v>87</v>
      </c>
      <c r="C106" s="25">
        <v>500</v>
      </c>
      <c r="D106" s="41">
        <v>500</v>
      </c>
    </row>
    <row r="107" spans="1:4" ht="18" x14ac:dyDescent="0.25">
      <c r="A107" s="10">
        <v>6501</v>
      </c>
      <c r="B107" s="10" t="s">
        <v>88</v>
      </c>
      <c r="C107" s="25"/>
      <c r="D107" s="41">
        <v>0</v>
      </c>
    </row>
    <row r="108" spans="1:4" ht="18" x14ac:dyDescent="0.25">
      <c r="A108" s="10">
        <v>6502</v>
      </c>
      <c r="B108" s="10" t="s">
        <v>89</v>
      </c>
      <c r="C108" s="25"/>
      <c r="D108" s="41">
        <v>0</v>
      </c>
    </row>
    <row r="109" spans="1:4" ht="18" x14ac:dyDescent="0.25">
      <c r="A109" s="10">
        <v>6600</v>
      </c>
      <c r="B109" s="10" t="s">
        <v>90</v>
      </c>
      <c r="C109" s="25">
        <v>400</v>
      </c>
      <c r="D109" s="41">
        <v>500</v>
      </c>
    </row>
    <row r="110" spans="1:4" ht="18" x14ac:dyDescent="0.25">
      <c r="A110" s="10">
        <v>6700</v>
      </c>
      <c r="B110" s="10" t="s">
        <v>91</v>
      </c>
      <c r="C110" s="25">
        <v>400</v>
      </c>
      <c r="D110" s="41">
        <v>400</v>
      </c>
    </row>
    <row r="111" spans="1:4" ht="18" x14ac:dyDescent="0.25">
      <c r="A111" s="10">
        <v>6720</v>
      </c>
      <c r="B111" s="10" t="s">
        <v>92</v>
      </c>
      <c r="C111" s="25">
        <v>2000</v>
      </c>
      <c r="D111" s="41">
        <v>3000</v>
      </c>
    </row>
    <row r="112" spans="1:4" ht="18" x14ac:dyDescent="0.25">
      <c r="A112" s="10">
        <v>6800</v>
      </c>
      <c r="B112" s="10" t="s">
        <v>93</v>
      </c>
      <c r="C112" s="25">
        <v>100</v>
      </c>
      <c r="D112" s="41">
        <v>100</v>
      </c>
    </row>
    <row r="113" spans="1:4" ht="18" x14ac:dyDescent="0.25">
      <c r="A113" s="10">
        <v>6900</v>
      </c>
      <c r="B113" s="10" t="s">
        <v>94</v>
      </c>
      <c r="C113" s="25">
        <v>650</v>
      </c>
      <c r="D113" s="41">
        <v>800</v>
      </c>
    </row>
    <row r="114" spans="1:4" ht="18" x14ac:dyDescent="0.25">
      <c r="A114" s="10">
        <v>6901</v>
      </c>
      <c r="B114" s="10" t="s">
        <v>95</v>
      </c>
      <c r="C114" s="25"/>
      <c r="D114" s="41">
        <v>0</v>
      </c>
    </row>
    <row r="115" spans="1:4" ht="18" x14ac:dyDescent="0.25">
      <c r="A115" s="39">
        <v>6902</v>
      </c>
      <c r="B115" s="39" t="s">
        <v>96</v>
      </c>
      <c r="C115" s="25">
        <v>500</v>
      </c>
      <c r="D115" s="41">
        <v>500</v>
      </c>
    </row>
    <row r="116" spans="1:4" ht="18" x14ac:dyDescent="0.25">
      <c r="A116" s="39">
        <v>6903</v>
      </c>
      <c r="B116" s="39" t="s">
        <v>97</v>
      </c>
      <c r="C116" s="25"/>
      <c r="D116" s="41">
        <v>700</v>
      </c>
    </row>
    <row r="117" spans="1:4" ht="18" x14ac:dyDescent="0.25">
      <c r="A117" s="10">
        <v>7000</v>
      </c>
      <c r="B117" s="10" t="s">
        <v>98</v>
      </c>
      <c r="C117" s="25">
        <v>500</v>
      </c>
      <c r="D117" s="41">
        <v>500</v>
      </c>
    </row>
    <row r="118" spans="1:4" ht="18" x14ac:dyDescent="0.25">
      <c r="A118" s="40">
        <v>7020</v>
      </c>
      <c r="B118" s="40" t="s">
        <v>99</v>
      </c>
      <c r="C118" s="25">
        <v>100</v>
      </c>
      <c r="D118" s="41">
        <v>100</v>
      </c>
    </row>
    <row r="119" spans="1:4" ht="18" x14ac:dyDescent="0.25">
      <c r="A119" s="5"/>
      <c r="B119" s="5"/>
      <c r="C119" s="27"/>
      <c r="D119" s="23"/>
    </row>
    <row r="120" spans="1:4" ht="18" x14ac:dyDescent="0.25">
      <c r="A120" s="32" t="s">
        <v>100</v>
      </c>
      <c r="B120" s="5"/>
      <c r="C120" s="27"/>
      <c r="D120" s="23"/>
    </row>
    <row r="121" spans="1:4" ht="18" x14ac:dyDescent="0.25">
      <c r="A121" s="5">
        <v>7100</v>
      </c>
      <c r="B121" s="5" t="s">
        <v>101</v>
      </c>
      <c r="C121" s="27">
        <v>2000</v>
      </c>
      <c r="D121" s="41">
        <v>2000</v>
      </c>
    </row>
    <row r="122" spans="1:4" ht="18" x14ac:dyDescent="0.25">
      <c r="A122" s="5">
        <v>7200</v>
      </c>
      <c r="B122" s="5" t="s">
        <v>102</v>
      </c>
      <c r="C122" s="27">
        <v>2000</v>
      </c>
      <c r="D122" s="41">
        <v>2000</v>
      </c>
    </row>
    <row r="123" spans="1:4" ht="18" x14ac:dyDescent="0.25">
      <c r="A123" s="5">
        <v>7300</v>
      </c>
      <c r="B123" s="5" t="s">
        <v>103</v>
      </c>
      <c r="C123" s="27">
        <v>2000</v>
      </c>
      <c r="D123" s="41">
        <v>2000</v>
      </c>
    </row>
    <row r="124" spans="1:4" ht="18" x14ac:dyDescent="0.25">
      <c r="A124" s="5">
        <v>7400</v>
      </c>
      <c r="B124" s="5" t="s">
        <v>104</v>
      </c>
      <c r="C124" s="25">
        <v>500</v>
      </c>
      <c r="D124" s="41">
        <v>500</v>
      </c>
    </row>
    <row r="125" spans="1:4" ht="18" x14ac:dyDescent="0.25">
      <c r="A125" s="5">
        <v>7500</v>
      </c>
      <c r="B125" s="5" t="s">
        <v>105</v>
      </c>
      <c r="C125" s="27">
        <v>1650</v>
      </c>
      <c r="D125" s="41">
        <v>1650</v>
      </c>
    </row>
    <row r="126" spans="1:4" ht="18" x14ac:dyDescent="0.25">
      <c r="A126" s="5"/>
      <c r="B126" s="5"/>
      <c r="C126" s="27"/>
      <c r="D126" s="23"/>
    </row>
    <row r="127" spans="1:4" ht="18" x14ac:dyDescent="0.25">
      <c r="A127" s="5"/>
      <c r="B127" s="5"/>
      <c r="C127" s="27"/>
      <c r="D127" s="23"/>
    </row>
    <row r="128" spans="1:4" ht="18" x14ac:dyDescent="0.25">
      <c r="A128" s="32" t="s">
        <v>106</v>
      </c>
      <c r="B128" s="5"/>
      <c r="C128" s="27"/>
      <c r="D128" s="23"/>
    </row>
    <row r="129" spans="1:4" ht="18" x14ac:dyDescent="0.25">
      <c r="A129" s="5">
        <v>8100</v>
      </c>
      <c r="B129" s="5" t="s">
        <v>107</v>
      </c>
      <c r="C129" s="27">
        <v>5000</v>
      </c>
      <c r="D129" s="41">
        <v>7500</v>
      </c>
    </row>
    <row r="130" spans="1:4" ht="18" x14ac:dyDescent="0.25">
      <c r="A130" s="5">
        <v>8102</v>
      </c>
      <c r="B130" s="5" t="s">
        <v>108</v>
      </c>
      <c r="C130" s="27">
        <v>6000</v>
      </c>
      <c r="D130" s="41">
        <v>8000</v>
      </c>
    </row>
    <row r="131" spans="1:4" ht="18" x14ac:dyDescent="0.25">
      <c r="A131" s="5">
        <v>8103</v>
      </c>
      <c r="B131" s="5" t="s">
        <v>109</v>
      </c>
      <c r="C131" s="27"/>
      <c r="D131" s="41">
        <v>0</v>
      </c>
    </row>
    <row r="132" spans="1:4" ht="18" x14ac:dyDescent="0.25">
      <c r="A132" s="5">
        <v>8200</v>
      </c>
      <c r="B132" s="5" t="s">
        <v>110</v>
      </c>
      <c r="C132" s="27">
        <v>15500</v>
      </c>
      <c r="D132" s="41">
        <v>17000</v>
      </c>
    </row>
    <row r="133" spans="1:4" ht="18" x14ac:dyDescent="0.25">
      <c r="A133" s="5">
        <v>8400</v>
      </c>
      <c r="B133" s="5" t="s">
        <v>111</v>
      </c>
      <c r="C133" s="27">
        <v>2500</v>
      </c>
      <c r="D133" s="41">
        <v>2500</v>
      </c>
    </row>
    <row r="134" spans="1:4" ht="18" x14ac:dyDescent="0.25">
      <c r="A134" s="10">
        <v>8500</v>
      </c>
      <c r="B134" s="10" t="s">
        <v>112</v>
      </c>
      <c r="C134" s="27"/>
      <c r="D134" s="41">
        <v>0</v>
      </c>
    </row>
    <row r="135" spans="1:4" ht="18" x14ac:dyDescent="0.25">
      <c r="A135" s="5">
        <v>8600</v>
      </c>
      <c r="B135" s="5" t="s">
        <v>113</v>
      </c>
      <c r="C135" s="25">
        <v>9090</v>
      </c>
      <c r="D135" s="41">
        <v>9090</v>
      </c>
    </row>
    <row r="136" spans="1:4" ht="18" x14ac:dyDescent="0.25">
      <c r="A136" s="5">
        <v>8601</v>
      </c>
      <c r="B136" s="5" t="s">
        <v>114</v>
      </c>
      <c r="C136" s="25">
        <v>0</v>
      </c>
      <c r="D136" s="41">
        <v>0</v>
      </c>
    </row>
    <row r="137" spans="1:4" ht="18" x14ac:dyDescent="0.25">
      <c r="A137" s="5">
        <v>8900</v>
      </c>
      <c r="B137" s="5" t="s">
        <v>115</v>
      </c>
      <c r="C137" s="27">
        <v>500</v>
      </c>
      <c r="D137" s="41">
        <v>500</v>
      </c>
    </row>
    <row r="138" spans="1:4" ht="18" x14ac:dyDescent="0.25">
      <c r="A138" s="37">
        <v>9000</v>
      </c>
      <c r="B138" s="37" t="s">
        <v>116</v>
      </c>
      <c r="C138" s="27">
        <v>10000</v>
      </c>
      <c r="D138" s="41">
        <v>0</v>
      </c>
    </row>
    <row r="139" spans="1:4" ht="18" x14ac:dyDescent="0.25">
      <c r="A139" s="5"/>
      <c r="B139" s="5"/>
      <c r="C139" s="27"/>
      <c r="D139" s="23"/>
    </row>
    <row r="140" spans="1:4" ht="18" x14ac:dyDescent="0.25">
      <c r="A140" s="32" t="s">
        <v>117</v>
      </c>
      <c r="B140" s="5"/>
      <c r="C140" s="27"/>
      <c r="D140" s="23"/>
    </row>
    <row r="141" spans="1:4" ht="18" x14ac:dyDescent="0.25">
      <c r="A141" s="5">
        <v>9107</v>
      </c>
      <c r="B141" s="5" t="s">
        <v>118</v>
      </c>
      <c r="C141" s="27">
        <v>12000</v>
      </c>
      <c r="D141" s="26">
        <v>16007</v>
      </c>
    </row>
    <row r="142" spans="1:4" ht="18" x14ac:dyDescent="0.25">
      <c r="A142" s="32"/>
      <c r="B142" s="4" t="s">
        <v>119</v>
      </c>
      <c r="C142" s="27">
        <f>SUM(C45:C141)</f>
        <v>216410</v>
      </c>
      <c r="D142" s="41">
        <f>SUM(D45:D141)</f>
        <v>263987</v>
      </c>
    </row>
    <row r="143" spans="1:4" ht="18" x14ac:dyDescent="0.25">
      <c r="A143" s="32"/>
      <c r="B143" s="4"/>
      <c r="C143" s="27"/>
      <c r="D143" s="41"/>
    </row>
    <row r="144" spans="1:4" ht="18" x14ac:dyDescent="0.25">
      <c r="A144" s="5"/>
      <c r="B144" s="5"/>
      <c r="C144" s="27"/>
      <c r="D144" s="41"/>
    </row>
    <row r="145" spans="1:4" ht="18" x14ac:dyDescent="0.25">
      <c r="A145" s="5"/>
      <c r="B145" s="12" t="s">
        <v>120</v>
      </c>
      <c r="C145" s="25">
        <f>C39</f>
        <v>93963</v>
      </c>
      <c r="D145" s="41">
        <f>D39</f>
        <v>116137.16000000002</v>
      </c>
    </row>
    <row r="146" spans="1:4" ht="18" x14ac:dyDescent="0.25">
      <c r="A146" s="5"/>
      <c r="B146" s="12" t="s">
        <v>121</v>
      </c>
      <c r="C146" s="25">
        <f>C38</f>
        <v>216409.50999999998</v>
      </c>
      <c r="D146" s="26">
        <f>D38</f>
        <v>263987.16000000003</v>
      </c>
    </row>
    <row r="147" spans="1:4" ht="18" x14ac:dyDescent="0.25">
      <c r="A147" s="5"/>
      <c r="B147" s="12" t="s">
        <v>119</v>
      </c>
      <c r="C147" s="25">
        <f>C142</f>
        <v>216410</v>
      </c>
      <c r="D147" s="26">
        <f>-D142</f>
        <v>-263987</v>
      </c>
    </row>
    <row r="148" spans="1:4" ht="18" x14ac:dyDescent="0.25">
      <c r="A148" s="5"/>
      <c r="B148" s="12" t="s">
        <v>122</v>
      </c>
      <c r="C148" s="25">
        <f>C146-C147</f>
        <v>-0.4900000000197906</v>
      </c>
      <c r="D148" s="26">
        <f>D146+D147</f>
        <v>0.16000000003259629</v>
      </c>
    </row>
  </sheetData>
  <mergeCells count="4">
    <mergeCell ref="A15:B15"/>
    <mergeCell ref="A21:B21"/>
    <mergeCell ref="A22:B22"/>
    <mergeCell ref="C49:C51"/>
  </mergeCells>
  <pageMargins left="0.7" right="0.7" top="0.78740157499999996" bottom="0.78740157499999996" header="0.3" footer="0.3"/>
  <pageSetup paperSize="9"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Lennart Börgmann</dc:creator>
  <cp:lastModifiedBy>Lennart Börgmann</cp:lastModifiedBy>
  <cp:lastPrinted>2017-01-09T22:24:55Z</cp:lastPrinted>
  <dcterms:created xsi:type="dcterms:W3CDTF">2017-01-09T22:22:24Z</dcterms:created>
  <dcterms:modified xsi:type="dcterms:W3CDTF">2017-01-09T22:25:26Z</dcterms:modified>
</cp:coreProperties>
</file>